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28680" yWindow="-120" windowWidth="29040" windowHeight="15720" tabRatio="443"/>
  </bookViews>
  <sheets>
    <sheet name="ENERO 2026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" l="1"/>
  <c r="B20" i="4"/>
  <c r="C17" i="4"/>
  <c r="G15" i="4"/>
  <c r="C14" i="4"/>
  <c r="C11" i="4"/>
  <c r="C10" i="4"/>
  <c r="D10" i="4"/>
  <c r="D3" i="4"/>
  <c r="B8" i="4"/>
  <c r="G8" i="4" s="1"/>
  <c r="D5" i="4"/>
  <c r="D4" i="4"/>
  <c r="B7" i="4"/>
  <c r="F6" i="4"/>
  <c r="E6" i="4"/>
  <c r="D6" i="4"/>
  <c r="C5" i="4"/>
  <c r="B24" i="4" l="1"/>
  <c r="C24" i="4"/>
  <c r="D24" i="4"/>
  <c r="E24" i="4"/>
  <c r="F24" i="4"/>
  <c r="G14" i="4"/>
  <c r="G13" i="4"/>
  <c r="G12" i="4"/>
  <c r="G11" i="4"/>
  <c r="G10" i="4"/>
  <c r="G9" i="4"/>
  <c r="G7" i="4"/>
  <c r="G6" i="4"/>
  <c r="G5" i="4"/>
  <c r="G4" i="4"/>
  <c r="G3" i="4"/>
  <c r="G20" i="4"/>
  <c r="G22" i="4"/>
  <c r="G16" i="4"/>
  <c r="G17" i="4"/>
  <c r="G18" i="4"/>
  <c r="G19" i="4"/>
  <c r="G21" i="4"/>
  <c r="G23" i="4"/>
  <c r="G24" i="4" l="1"/>
</calcChain>
</file>

<file path=xl/sharedStrings.xml><?xml version="1.0" encoding="utf-8"?>
<sst xmlns="http://schemas.openxmlformats.org/spreadsheetml/2006/main" count="11" uniqueCount="11">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</sst>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44" fontId="3" fillId="0" borderId="0" xfId="0" applyNumberFormat="1" applyFont="1"/>
    <xf numFmtId="44" fontId="2" fillId="2" borderId="0" xfId="1" applyFont="1" applyFill="1"/>
    <xf numFmtId="44" fontId="2" fillId="2" borderId="0" xfId="0" applyNumberFormat="1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0" applyNumberFormat="1" applyFont="1"/>
    <xf numFmtId="44" fontId="2" fillId="0" borderId="0" xfId="1" applyFont="1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K13" sqref="K13"/>
    </sheetView>
  </sheetViews>
  <sheetFormatPr baseColWidth="10" defaultColWidth="11.42578125" defaultRowHeight="15" x14ac:dyDescent="0.25"/>
  <cols>
    <col min="1" max="1" width="11.42578125" style="7"/>
    <col min="2" max="2" width="15.85546875" bestFit="1" customWidth="1"/>
    <col min="3" max="6" width="15.42578125" bestFit="1" customWidth="1"/>
    <col min="7" max="7" width="17.85546875" customWidth="1"/>
    <col min="8" max="8" width="14.140625" bestFit="1" customWidth="1"/>
    <col min="9" max="9" width="24.140625" customWidth="1"/>
    <col min="13" max="13" width="12.5703125" bestFit="1" customWidth="1"/>
  </cols>
  <sheetData>
    <row r="1" spans="1:16" x14ac:dyDescent="0.25">
      <c r="B1" s="2" t="s">
        <v>0</v>
      </c>
      <c r="C1" s="2" t="s">
        <v>1</v>
      </c>
      <c r="D1" s="2" t="s">
        <v>2</v>
      </c>
      <c r="E1" s="3">
        <v>0.2</v>
      </c>
      <c r="F1" s="3">
        <v>0.03</v>
      </c>
      <c r="G1" s="2" t="s">
        <v>3</v>
      </c>
    </row>
    <row r="2" spans="1:16" s="13" customFormat="1" x14ac:dyDescent="0.25">
      <c r="A2" s="2" t="s">
        <v>4</v>
      </c>
      <c r="B2" s="11" t="s">
        <v>5</v>
      </c>
      <c r="C2" s="12" t="s">
        <v>6</v>
      </c>
      <c r="D2" s="12" t="s">
        <v>7</v>
      </c>
      <c r="E2" s="12" t="s">
        <v>8</v>
      </c>
      <c r="F2" s="12" t="s">
        <v>9</v>
      </c>
    </row>
    <row r="3" spans="1:16" x14ac:dyDescent="0.25">
      <c r="A3" s="8">
        <v>2</v>
      </c>
      <c r="B3" s="5">
        <v>9362</v>
      </c>
      <c r="C3" s="5">
        <v>137657.76</v>
      </c>
      <c r="D3" s="5">
        <f>82313.15+2.45</f>
        <v>82315.599999999991</v>
      </c>
      <c r="E3" s="5">
        <v>24275.52</v>
      </c>
      <c r="F3" s="5">
        <v>3641.28</v>
      </c>
      <c r="G3" s="6">
        <f t="shared" ref="G3:G14" si="0">SUM(B3:F3)</f>
        <v>257252.15999999997</v>
      </c>
      <c r="H3" s="1"/>
    </row>
    <row r="4" spans="1:16" x14ac:dyDescent="0.25">
      <c r="A4" s="8">
        <v>5</v>
      </c>
      <c r="B4" s="5">
        <v>34237</v>
      </c>
      <c r="C4" s="5">
        <v>219648.57</v>
      </c>
      <c r="D4" s="5">
        <f>113370.63+2.83</f>
        <v>113373.46</v>
      </c>
      <c r="E4" s="5">
        <v>32128.36</v>
      </c>
      <c r="F4" s="5">
        <v>4819.38</v>
      </c>
      <c r="G4" s="6">
        <f t="shared" si="0"/>
        <v>404206.77</v>
      </c>
    </row>
    <row r="5" spans="1:16" x14ac:dyDescent="0.25">
      <c r="A5" s="8">
        <v>6</v>
      </c>
      <c r="B5" s="5">
        <v>34133.5</v>
      </c>
      <c r="C5" s="5">
        <f>235+44700.06+63504.58+43941.91+95444.62</f>
        <v>247826.16999999998</v>
      </c>
      <c r="D5" s="5">
        <f>98959.8+3.24</f>
        <v>98963.040000000008</v>
      </c>
      <c r="E5" s="5">
        <v>29071.68</v>
      </c>
      <c r="F5" s="5">
        <v>4360.5600000000004</v>
      </c>
      <c r="G5" s="6">
        <f t="shared" si="0"/>
        <v>414354.94999999995</v>
      </c>
    </row>
    <row r="6" spans="1:16" x14ac:dyDescent="0.25">
      <c r="A6" s="8">
        <v>7</v>
      </c>
      <c r="B6" s="5">
        <v>19451.5</v>
      </c>
      <c r="C6" s="5">
        <v>270252.03000000003</v>
      </c>
      <c r="D6" s="5">
        <f>68436.84+745.36</f>
        <v>69182.2</v>
      </c>
      <c r="E6" s="5">
        <f>20308.44+193.6</f>
        <v>20502.039999999997</v>
      </c>
      <c r="F6" s="5">
        <f>3046.44+29.04</f>
        <v>3075.48</v>
      </c>
      <c r="G6" s="6">
        <f t="shared" si="0"/>
        <v>382463.25</v>
      </c>
    </row>
    <row r="7" spans="1:16" x14ac:dyDescent="0.25">
      <c r="A7" s="8">
        <v>8</v>
      </c>
      <c r="B7" s="5">
        <f>1340.74+2131.43+5035.83</f>
        <v>8508</v>
      </c>
      <c r="C7" s="5">
        <v>162707.21</v>
      </c>
      <c r="D7" s="5">
        <v>79233.94</v>
      </c>
      <c r="E7" s="5">
        <v>21096.720000000001</v>
      </c>
      <c r="F7" s="5">
        <v>3164.64</v>
      </c>
      <c r="G7" s="6">
        <f>SUM(B7:F7)</f>
        <v>274710.51</v>
      </c>
      <c r="I7" s="1"/>
    </row>
    <row r="8" spans="1:16" x14ac:dyDescent="0.25">
      <c r="A8" s="8">
        <v>9</v>
      </c>
      <c r="B8" s="5">
        <f>22500+16976</f>
        <v>39476</v>
      </c>
      <c r="C8" s="5">
        <v>142971.73000000001</v>
      </c>
      <c r="D8" s="5">
        <v>55810.48</v>
      </c>
      <c r="E8" s="5">
        <v>16973.919999999998</v>
      </c>
      <c r="F8" s="5">
        <v>2544.6799999999998</v>
      </c>
      <c r="G8" s="6">
        <f>SUM(B8:F8)</f>
        <v>257776.81</v>
      </c>
    </row>
    <row r="9" spans="1:16" x14ac:dyDescent="0.25">
      <c r="A9" s="8">
        <v>12</v>
      </c>
      <c r="B9" s="5">
        <v>19154</v>
      </c>
      <c r="C9" s="5">
        <v>210859.34</v>
      </c>
      <c r="D9" s="5">
        <v>65081.52</v>
      </c>
      <c r="E9" s="5">
        <v>18411.599999999999</v>
      </c>
      <c r="F9" s="5">
        <v>2759.79</v>
      </c>
      <c r="G9" s="6">
        <f t="shared" si="0"/>
        <v>316266.24999999994</v>
      </c>
    </row>
    <row r="10" spans="1:16" x14ac:dyDescent="0.25">
      <c r="A10" s="8">
        <v>13</v>
      </c>
      <c r="B10" s="5">
        <v>43232.5</v>
      </c>
      <c r="C10" s="5">
        <f>135118.74+690</f>
        <v>135808.74</v>
      </c>
      <c r="D10" s="5">
        <f>77741.22+627.42</f>
        <v>78368.639999999999</v>
      </c>
      <c r="E10" s="5">
        <v>22459.279999999999</v>
      </c>
      <c r="F10" s="5">
        <v>3366.95</v>
      </c>
      <c r="G10" s="6">
        <f t="shared" si="0"/>
        <v>283236.11000000004</v>
      </c>
      <c r="H10" s="1"/>
      <c r="I10" s="9"/>
    </row>
    <row r="11" spans="1:16" x14ac:dyDescent="0.25">
      <c r="A11" s="8">
        <v>14</v>
      </c>
      <c r="B11" s="5">
        <v>12074</v>
      </c>
      <c r="C11" s="5">
        <f>207382.73+8363</f>
        <v>215745.73</v>
      </c>
      <c r="D11" s="5">
        <v>73973.78</v>
      </c>
      <c r="E11" s="5">
        <v>21702.560000000001</v>
      </c>
      <c r="F11" s="5">
        <v>3253.68</v>
      </c>
      <c r="G11" s="6">
        <f t="shared" si="0"/>
        <v>326749.75</v>
      </c>
      <c r="I11" s="1"/>
    </row>
    <row r="12" spans="1:16" x14ac:dyDescent="0.25">
      <c r="A12" s="8">
        <v>15</v>
      </c>
      <c r="B12" s="5">
        <v>14700.5</v>
      </c>
      <c r="C12" s="5">
        <v>236255.65</v>
      </c>
      <c r="D12" s="5">
        <v>59910.52</v>
      </c>
      <c r="E12" s="5">
        <v>16703.080000000002</v>
      </c>
      <c r="F12" s="5">
        <v>2503.44</v>
      </c>
      <c r="G12" s="6">
        <f t="shared" si="0"/>
        <v>330073.19</v>
      </c>
    </row>
    <row r="13" spans="1:16" x14ac:dyDescent="0.25">
      <c r="A13" s="8">
        <v>16</v>
      </c>
      <c r="B13" s="5">
        <v>15155</v>
      </c>
      <c r="C13" s="5">
        <v>194476.23</v>
      </c>
      <c r="D13" s="5">
        <v>100691.92</v>
      </c>
      <c r="E13" s="5">
        <v>27756.16</v>
      </c>
      <c r="F13" s="5">
        <v>4161.83</v>
      </c>
      <c r="G13" s="6">
        <f t="shared" si="0"/>
        <v>342241.14</v>
      </c>
      <c r="H13" s="1"/>
      <c r="I13" s="1"/>
    </row>
    <row r="14" spans="1:16" x14ac:dyDescent="0.25">
      <c r="A14" s="8">
        <v>19</v>
      </c>
      <c r="B14" s="5">
        <v>15501</v>
      </c>
      <c r="C14" s="5">
        <f>258247.98+1590.3</f>
        <v>259838.28</v>
      </c>
      <c r="D14" s="5">
        <v>78264.2</v>
      </c>
      <c r="E14" s="5">
        <v>21662</v>
      </c>
      <c r="F14" s="5">
        <v>3247.59</v>
      </c>
      <c r="G14" s="6">
        <f t="shared" si="0"/>
        <v>378513.07000000007</v>
      </c>
      <c r="L14" s="10"/>
      <c r="M14" s="10"/>
      <c r="N14" s="10"/>
      <c r="O14" s="10"/>
      <c r="P14" s="10"/>
    </row>
    <row r="15" spans="1:16" x14ac:dyDescent="0.25">
      <c r="A15" s="8">
        <v>20</v>
      </c>
      <c r="B15" s="5">
        <v>50161.5</v>
      </c>
      <c r="C15" s="5">
        <v>179867.25</v>
      </c>
      <c r="D15" s="5">
        <v>63472.35</v>
      </c>
      <c r="E15" s="5">
        <v>17597.599999999999</v>
      </c>
      <c r="F15" s="5">
        <v>2638.35</v>
      </c>
      <c r="G15" s="6">
        <f>SUM(B15:F15)</f>
        <v>313737.04999999993</v>
      </c>
      <c r="M15" s="1"/>
      <c r="N15" s="1"/>
    </row>
    <row r="16" spans="1:16" x14ac:dyDescent="0.25">
      <c r="A16" s="8">
        <v>21</v>
      </c>
      <c r="B16" s="5">
        <v>15070</v>
      </c>
      <c r="C16" s="5">
        <v>221050.11</v>
      </c>
      <c r="D16" s="5">
        <v>60567.68</v>
      </c>
      <c r="E16" s="5">
        <v>17853.080000000002</v>
      </c>
      <c r="F16" s="5">
        <v>2676.4</v>
      </c>
      <c r="G16" s="6">
        <f t="shared" ref="G16:G23" si="1">SUM(B16:F16)</f>
        <v>317217.27</v>
      </c>
      <c r="J16" t="s">
        <v>10</v>
      </c>
    </row>
    <row r="17" spans="1:12" x14ac:dyDescent="0.25">
      <c r="A17" s="8">
        <v>22</v>
      </c>
      <c r="B17" s="5">
        <v>12950</v>
      </c>
      <c r="C17" s="5">
        <f>316007.65+113.53</f>
        <v>316121.18000000005</v>
      </c>
      <c r="D17" s="5">
        <v>100881.72</v>
      </c>
      <c r="E17" s="5">
        <v>26695.599999999999</v>
      </c>
      <c r="F17" s="5">
        <v>4001.59</v>
      </c>
      <c r="G17" s="6">
        <f t="shared" si="1"/>
        <v>460650.09</v>
      </c>
      <c r="L17" s="1"/>
    </row>
    <row r="18" spans="1:12" x14ac:dyDescent="0.25">
      <c r="A18" s="8">
        <v>23</v>
      </c>
      <c r="B18" s="5">
        <v>24279</v>
      </c>
      <c r="C18" s="5">
        <v>213703.3</v>
      </c>
      <c r="D18" s="5">
        <v>80196.56</v>
      </c>
      <c r="E18" s="5">
        <v>22223.48</v>
      </c>
      <c r="F18" s="5">
        <v>3331.8</v>
      </c>
      <c r="G18" s="6">
        <f t="shared" si="1"/>
        <v>343734.13999999996</v>
      </c>
      <c r="H18" s="9"/>
      <c r="I18" s="1"/>
    </row>
    <row r="19" spans="1:12" x14ac:dyDescent="0.25">
      <c r="A19" s="8">
        <v>26</v>
      </c>
      <c r="B19" s="5">
        <v>11998</v>
      </c>
      <c r="C19" s="5">
        <v>259392.84</v>
      </c>
      <c r="D19" s="5">
        <v>56276.68</v>
      </c>
      <c r="E19" s="5">
        <v>15719.92</v>
      </c>
      <c r="F19" s="5">
        <v>2356.4299999999998</v>
      </c>
      <c r="G19" s="6">
        <f t="shared" si="1"/>
        <v>345743.86999999994</v>
      </c>
      <c r="I19" s="1"/>
    </row>
    <row r="20" spans="1:12" x14ac:dyDescent="0.25">
      <c r="A20" s="8">
        <v>27</v>
      </c>
      <c r="B20" s="6">
        <f>26655+6031</f>
        <v>32686</v>
      </c>
      <c r="C20" s="6">
        <v>222161.73</v>
      </c>
      <c r="D20" s="6">
        <v>79559.02</v>
      </c>
      <c r="E20" s="6">
        <v>21864.240000000002</v>
      </c>
      <c r="F20" s="6">
        <v>3277.84</v>
      </c>
      <c r="G20" s="6">
        <f t="shared" si="1"/>
        <v>359548.83</v>
      </c>
      <c r="I20" s="1"/>
    </row>
    <row r="21" spans="1:12" x14ac:dyDescent="0.25">
      <c r="A21" s="8">
        <v>28</v>
      </c>
      <c r="B21" s="6">
        <v>19203</v>
      </c>
      <c r="C21" s="6">
        <v>198509.84</v>
      </c>
      <c r="D21" s="6">
        <v>62070.3</v>
      </c>
      <c r="E21" s="6">
        <v>18220.759999999998</v>
      </c>
      <c r="F21" s="6">
        <v>2730.99</v>
      </c>
      <c r="G21" s="6">
        <f t="shared" si="1"/>
        <v>300734.89</v>
      </c>
      <c r="H21" s="1"/>
      <c r="I21" s="1"/>
    </row>
    <row r="22" spans="1:12" x14ac:dyDescent="0.25">
      <c r="A22" s="8">
        <v>29</v>
      </c>
      <c r="B22" s="6">
        <f>10713+1749.6</f>
        <v>12462.6</v>
      </c>
      <c r="C22" s="6">
        <v>415056.02</v>
      </c>
      <c r="D22" s="6">
        <v>76609.2</v>
      </c>
      <c r="E22" s="6">
        <v>21347.759999999998</v>
      </c>
      <c r="F22" s="6">
        <v>3200</v>
      </c>
      <c r="G22" s="6">
        <f t="shared" si="1"/>
        <v>528675.57999999996</v>
      </c>
      <c r="H22" s="1"/>
      <c r="I22" s="1"/>
    </row>
    <row r="23" spans="1:12" x14ac:dyDescent="0.25">
      <c r="A23" s="8">
        <v>30</v>
      </c>
      <c r="B23" s="6">
        <v>40900.97</v>
      </c>
      <c r="C23" s="6">
        <v>315654.87</v>
      </c>
      <c r="D23" s="6">
        <v>71071.3</v>
      </c>
      <c r="E23" s="6">
        <v>19605.240000000002</v>
      </c>
      <c r="F23" s="6">
        <v>2939.16</v>
      </c>
      <c r="G23" s="6">
        <f t="shared" si="1"/>
        <v>450171.53999999992</v>
      </c>
      <c r="I23" s="1"/>
    </row>
    <row r="24" spans="1:12" ht="17.25" x14ac:dyDescent="0.4">
      <c r="B24" s="9">
        <f t="shared" ref="B24:F24" si="2">SUM(B3:B23)</f>
        <v>484696.06999999995</v>
      </c>
      <c r="C24" s="9">
        <f t="shared" si="2"/>
        <v>4775564.5799999991</v>
      </c>
      <c r="D24" s="9">
        <f t="shared" si="2"/>
        <v>1605874.11</v>
      </c>
      <c r="E24" s="9">
        <f t="shared" si="2"/>
        <v>453870.6</v>
      </c>
      <c r="F24" s="9">
        <f t="shared" si="2"/>
        <v>68051.86</v>
      </c>
      <c r="G24" s="4">
        <f>SUM(G3:G23)</f>
        <v>7388057.2199999988</v>
      </c>
      <c r="H24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2026-04-16T16:04:15Z</dcterms:modified>
  <cp:category/>
  <cp:contentStatus/>
</cp:coreProperties>
</file>